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7545" windowHeight="4770" activeTab="1"/>
  </bookViews>
  <sheets>
    <sheet name="Kennzahlen" sheetId="1" r:id="rId1"/>
    <sheet name="Diagramme" sheetId="2" r:id="rId2"/>
  </sheets>
  <externalReferences>
    <externalReference r:id="rId5"/>
    <externalReference r:id="rId6"/>
  </externalReferences>
  <definedNames>
    <definedName name="DATABASE">'[1]AWZVERÖFF'!#REF!</definedName>
    <definedName name="CRITERIA">'[1]AWZVERÖFF'!#REF!</definedName>
    <definedName name="EXTRACT">'[1]AWZVERÖFF'!#REF!</definedName>
  </definedNames>
  <calcPr fullCalcOnLoad="1"/>
</workbook>
</file>

<file path=xl/sharedStrings.xml><?xml version="1.0" encoding="utf-8"?>
<sst xmlns="http://schemas.openxmlformats.org/spreadsheetml/2006/main" count="46" uniqueCount="33">
  <si>
    <t>Medizin-, Mess-, Steuer- und Regelungstechnik, Optik</t>
  </si>
  <si>
    <t>Bezeichnung</t>
  </si>
  <si>
    <t>Kennzahlen der Produktivität</t>
  </si>
  <si>
    <t>Umsatz je 1 €</t>
  </si>
  <si>
    <t>Personalkosten (in €)</t>
  </si>
  <si>
    <t>Umschlagshäufigkeit des</t>
  </si>
  <si>
    <t>Gesamtkapitals</t>
  </si>
  <si>
    <t>Zielgewährung an Kunden</t>
  </si>
  <si>
    <t>(in Tagen)</t>
  </si>
  <si>
    <t>Zielgewährung von Lieferanten</t>
  </si>
  <si>
    <t>Kennzahlen zum Cash Flow</t>
  </si>
  <si>
    <t>ordentlicher Cash Flow</t>
  </si>
  <si>
    <t>(in Mrd. €)</t>
  </si>
  <si>
    <t>Umsatzrentabilität</t>
  </si>
  <si>
    <t>bezogen auf den Cash Flow</t>
  </si>
  <si>
    <t>(in %)</t>
  </si>
  <si>
    <t>Nettoverschuldung in</t>
  </si>
  <si>
    <t>Jahren, bezogen auf den</t>
  </si>
  <si>
    <t>Cash Flow</t>
  </si>
  <si>
    <t>Kennzahlen zur Rentabilität</t>
  </si>
  <si>
    <t>Eigenkapitalrentabilität</t>
  </si>
  <si>
    <t>vor Steuern</t>
  </si>
  <si>
    <t>Aufschlagsatz (in %)</t>
  </si>
  <si>
    <t>Handelsspanne (in %)</t>
  </si>
  <si>
    <t>Kennzahlen zur Finanz- und Liquiditätsstruktur</t>
  </si>
  <si>
    <t>Anlagendeckung I</t>
  </si>
  <si>
    <t>Anlagendeckung II</t>
  </si>
  <si>
    <t>Nettoverschuldung</t>
  </si>
  <si>
    <t>Liquidität 2. Grades</t>
  </si>
  <si>
    <t>Kennzahlen zur Vermögens- und Kapitalstruktur</t>
  </si>
  <si>
    <t>Anlagenintensität</t>
  </si>
  <si>
    <t>Eigenkapitalanteil</t>
  </si>
  <si>
    <t>Verschuldungsgrad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</si>
</sst>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Blue]\ #,##0.0"/>
    <numFmt numFmtId="177" formatCode="[Blue]\ #,##0.000"/>
    <numFmt numFmtId="178" formatCode="[Blue]\ #,##0"/>
    <numFmt numFmtId="179" formatCode="#,##0.0"/>
    <numFmt numFmtId="180" formatCode="_-* #,##0.00\ [$€]_-;\-* #,##0.00\ [$€]_-;_-* &quot;-&quot;??\ [$€]_-;_-@_-"/>
    <numFmt numFmtId="181" formatCode="@\ *."/>
    <numFmt numFmtId="182" formatCode="\ @\ *."/>
    <numFmt numFmtId="183" formatCode="\ \ \ @\ *."/>
    <numFmt numFmtId="184" formatCode="\ \ \ \ \ \ @\ *."/>
    <numFmt numFmtId="185" formatCode="\ \ \ \ \ \ \ \ \ @\ *."/>
    <numFmt numFmtId="186" formatCode="\ \ \ \ \ \ \ \ \ @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0"/>
    </font>
    <font>
      <u val="single"/>
      <sz val="8"/>
      <color indexed="36"/>
      <name val="Arial Narrow"/>
      <family val="0"/>
    </font>
    <font>
      <sz val="8"/>
      <name val="Arial Narrow"/>
      <family val="0"/>
    </font>
    <font>
      <u val="single"/>
      <sz val="8"/>
      <color indexed="12"/>
      <name val="Arial Narrow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>
      <alignment/>
      <protection/>
    </xf>
    <xf numFmtId="182" fontId="1" fillId="0" borderId="0">
      <alignment/>
      <protection/>
    </xf>
    <xf numFmtId="183" fontId="1" fillId="0" borderId="0">
      <alignment/>
      <protection/>
    </xf>
    <xf numFmtId="184" fontId="1" fillId="0" borderId="0">
      <alignment horizontal="center"/>
      <protection/>
    </xf>
    <xf numFmtId="185" fontId="1" fillId="0" borderId="0">
      <alignment horizontal="center"/>
      <protection/>
    </xf>
    <xf numFmtId="186" fontId="1" fillId="0" borderId="0">
      <alignment horizontal="center"/>
      <protection/>
    </xf>
    <xf numFmtId="176" fontId="2" fillId="0" borderId="1">
      <alignment/>
      <protection/>
    </xf>
    <xf numFmtId="178" fontId="2" fillId="0" borderId="1">
      <alignment/>
      <protection/>
    </xf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6" fontId="2" fillId="0" borderId="2">
      <alignment/>
      <protection/>
    </xf>
    <xf numFmtId="177" fontId="2" fillId="0" borderId="1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9">
      <alignment/>
      <protection/>
    </xf>
    <xf numFmtId="0" fontId="4" fillId="0" borderId="0" xfId="29" applyBorder="1" applyAlignment="1">
      <alignment/>
      <protection/>
    </xf>
    <xf numFmtId="0" fontId="4" fillId="0" borderId="0" xfId="29" applyAlignment="1">
      <alignment/>
      <protection/>
    </xf>
    <xf numFmtId="0" fontId="4" fillId="0" borderId="3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9" fontId="4" fillId="0" borderId="4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179" fontId="4" fillId="0" borderId="2" xfId="0" applyNumberFormat="1" applyFont="1" applyBorder="1" applyAlignment="1">
      <alignment horizontal="center"/>
    </xf>
  </cellXfs>
  <cellStyles count="20">
    <cellStyle name="Normal" xfId="0"/>
    <cellStyle name="0mitP" xfId="15"/>
    <cellStyle name="1mitP" xfId="16"/>
    <cellStyle name="3mitP" xfId="17"/>
    <cellStyle name="6mitP_FS18_R13_Revision_2005" xfId="18"/>
    <cellStyle name="9mitP_FS18_R13_Revision_2005" xfId="19"/>
    <cellStyle name="9ohneP" xfId="20"/>
    <cellStyle name="berechnet" xfId="21"/>
    <cellStyle name="berganz" xfId="22"/>
    <cellStyle name="Followed Hyperlink" xfId="23"/>
    <cellStyle name="Comma" xfId="24"/>
    <cellStyle name="Comma [0]" xfId="25"/>
    <cellStyle name="Euro" xfId="26"/>
    <cellStyle name="Hyperlink" xfId="27"/>
    <cellStyle name="Percent" xfId="28"/>
    <cellStyle name="Standard_Bilanzkennzahlen_1997-2005_umgerechnet_bpw" xfId="29"/>
    <cellStyle name="stberechnet" xfId="30"/>
    <cellStyle name="test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Kennzahlen zur Produktivität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Kennzahlen!$A$6:$A$7</c:f>
              <c:strCache>
                <c:ptCount val="1"/>
                <c:pt idx="0">
                  <c:v>Umsatz je 1 € Personalkosten (in 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Kennzahlen!$B$7:$K$7</c:f>
              <c:numCache>
                <c:ptCount val="10"/>
                <c:pt idx="0">
                  <c:v>2.9090732789501534</c:v>
                </c:pt>
                <c:pt idx="1">
                  <c:v>2.90567061329187</c:v>
                </c:pt>
                <c:pt idx="2">
                  <c:v>2.907806041325378</c:v>
                </c:pt>
                <c:pt idx="3">
                  <c:v>3.069200895498234</c:v>
                </c:pt>
                <c:pt idx="4">
                  <c:v>3.104923115892519</c:v>
                </c:pt>
                <c:pt idx="5">
                  <c:v>3.0036736814451834</c:v>
                </c:pt>
                <c:pt idx="6">
                  <c:v>2.9469768295780288</c:v>
                </c:pt>
                <c:pt idx="7">
                  <c:v>3.0294394597245193</c:v>
                </c:pt>
                <c:pt idx="8">
                  <c:v>3.1744588434621934</c:v>
                </c:pt>
                <c:pt idx="9">
                  <c:v>3.3269364473811396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Kennzahlen!$A$9:$A$10</c:f>
              <c:strCache>
                <c:ptCount val="1"/>
                <c:pt idx="0">
                  <c:v>Umschlagshäufigkeit des Gesamtkapitals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Kennzahlen!$B$10:$K$10</c:f>
              <c:numCache>
                <c:ptCount val="10"/>
                <c:pt idx="0">
                  <c:v>1.4019105923895328</c:v>
                </c:pt>
                <c:pt idx="1">
                  <c:v>1.3734987617426595</c:v>
                </c:pt>
                <c:pt idx="2">
                  <c:v>1.331294123908096</c:v>
                </c:pt>
                <c:pt idx="3">
                  <c:v>1.3419793324084057</c:v>
                </c:pt>
                <c:pt idx="4">
                  <c:v>1.3045868489934347</c:v>
                </c:pt>
                <c:pt idx="5">
                  <c:v>1.2005194572193658</c:v>
                </c:pt>
                <c:pt idx="6">
                  <c:v>1.1738160079215503</c:v>
                </c:pt>
                <c:pt idx="7">
                  <c:v>1.218348145841055</c:v>
                </c:pt>
                <c:pt idx="8">
                  <c:v>1.216603701289172</c:v>
                </c:pt>
                <c:pt idx="9">
                  <c:v>1.2750357623287552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Kennzahlen!$A$12</c:f>
              <c:strCache>
                <c:ptCount val="1"/>
                <c:pt idx="0">
                  <c:v>Zielgewährung an Kunden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Kennzahlen!$B$13:$K$13</c:f>
              <c:numCache>
                <c:ptCount val="10"/>
                <c:pt idx="0">
                  <c:v>44.82574543677608</c:v>
                </c:pt>
                <c:pt idx="1">
                  <c:v>41.87554009748037</c:v>
                </c:pt>
                <c:pt idx="2">
                  <c:v>43.65254248866874</c:v>
                </c:pt>
                <c:pt idx="3">
                  <c:v>42.44617788193749</c:v>
                </c:pt>
                <c:pt idx="4">
                  <c:v>41.81350774914931</c:v>
                </c:pt>
                <c:pt idx="5">
                  <c:v>40.656349748831765</c:v>
                </c:pt>
                <c:pt idx="6">
                  <c:v>39.46961153198463</c:v>
                </c:pt>
                <c:pt idx="7">
                  <c:v>37.76244883414218</c:v>
                </c:pt>
                <c:pt idx="8">
                  <c:v>34.82376396030142</c:v>
                </c:pt>
                <c:pt idx="9">
                  <c:v>36.37413346324039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Kennzahlen!$A$15</c:f>
              <c:strCache>
                <c:ptCount val="1"/>
                <c:pt idx="0">
                  <c:v>Zielgewährung von Lieferanten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Kennzahlen!$B$16:$K$16</c:f>
              <c:numCache>
                <c:ptCount val="10"/>
                <c:pt idx="0">
                  <c:v>48.186561806492385</c:v>
                </c:pt>
                <c:pt idx="1">
                  <c:v>47.38553869170977</c:v>
                </c:pt>
                <c:pt idx="2">
                  <c:v>47.85306963108117</c:v>
                </c:pt>
                <c:pt idx="3">
                  <c:v>48.08315646902526</c:v>
                </c:pt>
                <c:pt idx="4">
                  <c:v>45.078295432878576</c:v>
                </c:pt>
                <c:pt idx="5">
                  <c:v>41.865254685148635</c:v>
                </c:pt>
                <c:pt idx="6">
                  <c:v>37.955767587344</c:v>
                </c:pt>
                <c:pt idx="7">
                  <c:v>39.77513325845025</c:v>
                </c:pt>
                <c:pt idx="8">
                  <c:v>37.826978592951775</c:v>
                </c:pt>
                <c:pt idx="9">
                  <c:v>39.685645374158064</c:v>
                </c:pt>
              </c:numCache>
            </c:numRef>
          </c:val>
          <c:smooth val="0"/>
        </c:ser>
        <c:axId val="51610665"/>
        <c:axId val="61842802"/>
      </c:line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1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zum Cash 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Kennzahlen!$A$20:$A$21</c:f>
              <c:strCache>
                <c:ptCount val="1"/>
                <c:pt idx="0">
                  <c:v>ordentlicher Cash Flow (in Mrd. 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Kennzahlen!$B$21:$K$21</c:f>
              <c:numCache>
                <c:ptCount val="10"/>
                <c:pt idx="0">
                  <c:v>2.806156100993248</c:v>
                </c:pt>
                <c:pt idx="1">
                  <c:v>2.9194960332398145</c:v>
                </c:pt>
                <c:pt idx="2">
                  <c:v>3.5845667028816504</c:v>
                </c:pt>
                <c:pt idx="3">
                  <c:v>3.9030797535510993</c:v>
                </c:pt>
                <c:pt idx="4">
                  <c:v>4.045027925314312</c:v>
                </c:pt>
                <c:pt idx="5">
                  <c:v>4.041165012825007</c:v>
                </c:pt>
                <c:pt idx="6">
                  <c:v>4.070795029863957</c:v>
                </c:pt>
                <c:pt idx="7">
                  <c:v>4.587711916025363</c:v>
                </c:pt>
                <c:pt idx="8">
                  <c:v>5.06871720164899</c:v>
                </c:pt>
                <c:pt idx="9">
                  <c:v>5.258522669065185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Kennzahlen!$A$23:$A$25</c:f>
              <c:strCache>
                <c:ptCount val="1"/>
                <c:pt idx="0">
                  <c:v>Umsatzrentabilität bezogen auf den Cash Flow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Kennzahlen!$B$25:$K$25</c:f>
              <c:numCache>
                <c:ptCount val="10"/>
                <c:pt idx="0">
                  <c:v>9.08561787583243</c:v>
                </c:pt>
                <c:pt idx="1">
                  <c:v>8.904597808084661</c:v>
                </c:pt>
                <c:pt idx="2">
                  <c:v>10.16297032861656</c:v>
                </c:pt>
                <c:pt idx="3">
                  <c:v>9.467318387827417</c:v>
                </c:pt>
                <c:pt idx="4">
                  <c:v>9.150098332128344</c:v>
                </c:pt>
                <c:pt idx="5">
                  <c:v>9.219760769307566</c:v>
                </c:pt>
                <c:pt idx="6">
                  <c:v>9.049811575255065</c:v>
                </c:pt>
                <c:pt idx="7">
                  <c:v>9.724157333747534</c:v>
                </c:pt>
                <c:pt idx="8">
                  <c:v>10.612293021675868</c:v>
                </c:pt>
                <c:pt idx="9">
                  <c:v>9.130957056909082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Kennzahlen!$A$27:$A$29</c:f>
              <c:strCache>
                <c:ptCount val="1"/>
                <c:pt idx="0">
                  <c:v>Nettoverschuldung in Jahren, bezogen auf den Cash 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Kennzahlen!$B$29:$K$29</c:f>
              <c:numCache>
                <c:ptCount val="10"/>
                <c:pt idx="0">
                  <c:v>3.8367836266150355</c:v>
                </c:pt>
                <c:pt idx="1">
                  <c:v>4.048179509564359</c:v>
                </c:pt>
                <c:pt idx="2">
                  <c:v>3.678037397887451</c:v>
                </c:pt>
                <c:pt idx="3">
                  <c:v>3.6679371970491843</c:v>
                </c:pt>
                <c:pt idx="4">
                  <c:v>3.8274125467340285</c:v>
                </c:pt>
                <c:pt idx="5">
                  <c:v>3.7544142824489546</c:v>
                </c:pt>
                <c:pt idx="6">
                  <c:v>3.4697747039406845</c:v>
                </c:pt>
                <c:pt idx="7">
                  <c:v>3.129382597837603</c:v>
                </c:pt>
                <c:pt idx="8">
                  <c:v>2.871862134080732</c:v>
                </c:pt>
                <c:pt idx="9">
                  <c:v>3.837374884281013</c:v>
                </c:pt>
              </c:numCache>
            </c:numRef>
          </c:val>
          <c:smooth val="0"/>
        </c:ser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1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Rentabilität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75"/>
          <c:w val="0.61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Kennzahlen!$A$33:$A$34</c:f>
              <c:strCache>
                <c:ptCount val="1"/>
                <c:pt idx="0">
                  <c:v>Eigenkapitalrentabilität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Kennzahlen!$B$34:$K$34</c:f>
              <c:numCache>
                <c:ptCount val="10"/>
                <c:pt idx="0">
                  <c:v>22.982206795739643</c:v>
                </c:pt>
                <c:pt idx="1">
                  <c:v>22.916101913258494</c:v>
                </c:pt>
                <c:pt idx="2">
                  <c:v>26.69909812226573</c:v>
                </c:pt>
                <c:pt idx="3">
                  <c:v>23.332748009420488</c:v>
                </c:pt>
                <c:pt idx="4">
                  <c:v>20.849759034643064</c:v>
                </c:pt>
                <c:pt idx="5">
                  <c:v>18.34200902135848</c:v>
                </c:pt>
                <c:pt idx="6">
                  <c:v>15.107921206806173</c:v>
                </c:pt>
                <c:pt idx="7">
                  <c:v>19.483225797308016</c:v>
                </c:pt>
                <c:pt idx="8">
                  <c:v>21.339823413423428</c:v>
                </c:pt>
                <c:pt idx="9">
                  <c:v>24.254996988120833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Kennzahlen!$A$36:$A$38</c:f>
              <c:strCache>
                <c:ptCount val="1"/>
                <c:pt idx="0">
                  <c:v>Eigenkapitalrentabilität vor Steuern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Kennzahlen!$B$38:$K$38</c:f>
              <c:numCache>
                <c:ptCount val="10"/>
                <c:pt idx="0">
                  <c:v>33.867499881924275</c:v>
                </c:pt>
                <c:pt idx="1">
                  <c:v>32.70057432448599</c:v>
                </c:pt>
                <c:pt idx="2">
                  <c:v>35.74944571757363</c:v>
                </c:pt>
                <c:pt idx="3">
                  <c:v>32.057513511329326</c:v>
                </c:pt>
                <c:pt idx="4">
                  <c:v>28.227993571681708</c:v>
                </c:pt>
                <c:pt idx="5">
                  <c:v>25.20972497906189</c:v>
                </c:pt>
                <c:pt idx="6">
                  <c:v>21.033950471972666</c:v>
                </c:pt>
                <c:pt idx="7">
                  <c:v>25.982431176538036</c:v>
                </c:pt>
                <c:pt idx="8">
                  <c:v>27.37224546038403</c:v>
                </c:pt>
                <c:pt idx="9">
                  <c:v>31.31835280944703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Kennzahlen!$A$40:$A$41</c:f>
              <c:strCache>
                <c:ptCount val="1"/>
                <c:pt idx="0">
                  <c:v>Umsatzrentabilität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Kennzahlen!$B$41:$K$41</c:f>
              <c:numCache>
                <c:ptCount val="10"/>
                <c:pt idx="0">
                  <c:v>3.2618690144531235</c:v>
                </c:pt>
                <c:pt idx="1">
                  <c:v>3.2182908164447714</c:v>
                </c:pt>
                <c:pt idx="2">
                  <c:v>3.8765744114210485</c:v>
                </c:pt>
                <c:pt idx="3">
                  <c:v>3.7303013137110828</c:v>
                </c:pt>
                <c:pt idx="4">
                  <c:v>3.545001528185161</c:v>
                </c:pt>
                <c:pt idx="5">
                  <c:v>3.8345762131219847</c:v>
                </c:pt>
                <c:pt idx="6">
                  <c:v>3.729306538563081</c:v>
                </c:pt>
                <c:pt idx="7">
                  <c:v>4.5901345480020135</c:v>
                </c:pt>
                <c:pt idx="8">
                  <c:v>5.524036205292723</c:v>
                </c:pt>
                <c:pt idx="9">
                  <c:v>5.8175120642699625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Kennzahlen!$A$43</c:f>
              <c:strCache>
                <c:ptCount val="1"/>
                <c:pt idx="0">
                  <c:v>Aufschlagsatz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Kennzahlen!$B$43:$K$43</c:f>
              <c:numCache>
                <c:ptCount val="10"/>
                <c:pt idx="0">
                  <c:v>134.15663717521903</c:v>
                </c:pt>
                <c:pt idx="1">
                  <c:v>128.21448730357199</c:v>
                </c:pt>
                <c:pt idx="2">
                  <c:v>132.80495304728458</c:v>
                </c:pt>
                <c:pt idx="3">
                  <c:v>124.92503012504105</c:v>
                </c:pt>
                <c:pt idx="4">
                  <c:v>124.81843616876738</c:v>
                </c:pt>
                <c:pt idx="5">
                  <c:v>129.0017817893218</c:v>
                </c:pt>
                <c:pt idx="6">
                  <c:v>130.25640253888122</c:v>
                </c:pt>
                <c:pt idx="7">
                  <c:v>130.9044371671364</c:v>
                </c:pt>
                <c:pt idx="8">
                  <c:v>123.00154970016429</c:v>
                </c:pt>
                <c:pt idx="9">
                  <c:v>120.54228914848649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Kennzahlen!$A$45</c:f>
              <c:strCache>
                <c:ptCount val="1"/>
                <c:pt idx="0">
                  <c:v>Handelsspanne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Kennzahlen!$B$45:$K$45</c:f>
              <c:numCache>
                <c:ptCount val="10"/>
                <c:pt idx="0">
                  <c:v>57.29354452371548</c:v>
                </c:pt>
                <c:pt idx="1">
                  <c:v>56.18157235260024</c:v>
                </c:pt>
                <c:pt idx="2">
                  <c:v>57.04558743658294</c:v>
                </c:pt>
                <c:pt idx="3">
                  <c:v>55.54074175541616</c:v>
                </c:pt>
                <c:pt idx="4">
                  <c:v>55.51966213085314</c:v>
                </c:pt>
                <c:pt idx="5">
                  <c:v>56.33221749689332</c:v>
                </c:pt>
                <c:pt idx="6">
                  <c:v>56.57015444636162</c:v>
                </c:pt>
                <c:pt idx="7">
                  <c:v>56.692040557186594</c:v>
                </c:pt>
                <c:pt idx="8">
                  <c:v>55.157262299542516</c:v>
                </c:pt>
                <c:pt idx="9">
                  <c:v>54.65722225605806</c:v>
                </c:pt>
              </c:numCache>
            </c:numRef>
          </c:val>
          <c:smooth val="0"/>
        </c:ser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55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25"/>
          <c:y val="0.187"/>
          <c:w val="0.3465"/>
          <c:h val="0.6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zuf Finanz- und Liquiditätsstruktur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75"/>
          <c:w val="0.616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Kennzahlen!$A$49:$A$50</c:f>
              <c:strCache>
                <c:ptCount val="1"/>
                <c:pt idx="0">
                  <c:v>Anlagendeckung I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Kennzahlen!$B$50:$K$50</c:f>
              <c:numCache>
                <c:ptCount val="10"/>
                <c:pt idx="0">
                  <c:v>90.63548582942471</c:v>
                </c:pt>
                <c:pt idx="1">
                  <c:v>92.09094984459264</c:v>
                </c:pt>
                <c:pt idx="2">
                  <c:v>90.39451696722811</c:v>
                </c:pt>
                <c:pt idx="3">
                  <c:v>105.52098781584905</c:v>
                </c:pt>
                <c:pt idx="4">
                  <c:v>106.34415317210392</c:v>
                </c:pt>
                <c:pt idx="5">
                  <c:v>135.89178203897546</c:v>
                </c:pt>
                <c:pt idx="6">
                  <c:v>159.92487491020253</c:v>
                </c:pt>
                <c:pt idx="7">
                  <c:v>135.8835506255018</c:v>
                </c:pt>
                <c:pt idx="8">
                  <c:v>145.16249103144048</c:v>
                </c:pt>
                <c:pt idx="9">
                  <c:v>185.31844864875927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Kennzahlen!$A$52:$A$53</c:f>
              <c:strCache>
                <c:ptCount val="1"/>
                <c:pt idx="0">
                  <c:v>Anlagendeckung II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Kennzahlen!$B$53:$K$53</c:f>
              <c:numCache>
                <c:ptCount val="10"/>
                <c:pt idx="0">
                  <c:v>231.5228255964028</c:v>
                </c:pt>
                <c:pt idx="1">
                  <c:v>244.52765155982658</c:v>
                </c:pt>
                <c:pt idx="2">
                  <c:v>237.37834523630443</c:v>
                </c:pt>
                <c:pt idx="3">
                  <c:v>252.80108244994153</c:v>
                </c:pt>
                <c:pt idx="4">
                  <c:v>237.27753660800389</c:v>
                </c:pt>
                <c:pt idx="5">
                  <c:v>286.34532178799105</c:v>
                </c:pt>
                <c:pt idx="6">
                  <c:v>314.54123858070665</c:v>
                </c:pt>
                <c:pt idx="7">
                  <c:v>264.5032650517119</c:v>
                </c:pt>
                <c:pt idx="8">
                  <c:v>253.79508870268907</c:v>
                </c:pt>
                <c:pt idx="9">
                  <c:v>320.8379140852992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Kennzahlen!$A$55:$A$56</c:f>
              <c:strCache>
                <c:ptCount val="1"/>
                <c:pt idx="0">
                  <c:v>Nettoverschuldung (in Mrd. €)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Kennzahlen!$B$56:$K$56</c:f>
              <c:numCache>
                <c:ptCount val="10"/>
                <c:pt idx="0">
                  <c:v>10.766613782016782</c:v>
                </c:pt>
                <c:pt idx="1">
                  <c:v>11.818644020015844</c:v>
                </c:pt>
                <c:pt idx="2">
                  <c:v>13.184170388420826</c:v>
                </c:pt>
                <c:pt idx="3">
                  <c:v>14.31625141109964</c:v>
                </c:pt>
                <c:pt idx="4">
                  <c:v>15.481990633237515</c:v>
                </c:pt>
                <c:pt idx="5">
                  <c:v>15.172207641883219</c:v>
                </c:pt>
                <c:pt idx="6">
                  <c:v>14.124741619549422</c:v>
                </c:pt>
                <c:pt idx="7">
                  <c:v>14.356705833901977</c:v>
                </c:pt>
                <c:pt idx="8">
                  <c:v>14.556656999779385</c:v>
                </c:pt>
                <c:pt idx="9">
                  <c:v>14.970120142899694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Kennzahlen!$A$58:$A$59</c:f>
              <c:strCache>
                <c:ptCount val="1"/>
                <c:pt idx="0">
                  <c:v>Liquidität 2. Grades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Kennzahlen!$B$59:$K$59</c:f>
              <c:numCache>
                <c:ptCount val="10"/>
                <c:pt idx="0">
                  <c:v>105.83843701534974</c:v>
                </c:pt>
                <c:pt idx="1">
                  <c:v>104.69897958266654</c:v>
                </c:pt>
                <c:pt idx="2">
                  <c:v>106.67471015620212</c:v>
                </c:pt>
                <c:pt idx="3">
                  <c:v>113.88851469921393</c:v>
                </c:pt>
                <c:pt idx="4">
                  <c:v>107.80656943424201</c:v>
                </c:pt>
                <c:pt idx="5">
                  <c:v>119.95078769570651</c:v>
                </c:pt>
                <c:pt idx="6">
                  <c:v>134.88369024126473</c:v>
                </c:pt>
                <c:pt idx="7">
                  <c:v>134.28797996363903</c:v>
                </c:pt>
                <c:pt idx="8">
                  <c:v>127.16409921552737</c:v>
                </c:pt>
                <c:pt idx="9">
                  <c:v>125.00461603045994</c:v>
                </c:pt>
              </c:numCache>
            </c:numRef>
          </c:val>
          <c:smooth val="0"/>
        </c:ser>
        <c:axId val="26788119"/>
        <c:axId val="39766480"/>
      </c:line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auto val="1"/>
        <c:lblOffset val="100"/>
        <c:noMultiLvlLbl val="0"/>
      </c:catAx>
      <c:valAx>
        <c:axId val="39766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8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25175"/>
          <c:w val="0.307"/>
          <c:h val="0.5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Vermögens- und Kapitalsstruktur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Kennzahlen!$A$69:$A$70</c:f>
              <c:strCache>
                <c:ptCount val="1"/>
                <c:pt idx="0">
                  <c:v>Verschuldungsgrad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Kennzahlen!$B$70:$K$70</c:f>
              <c:numCache>
                <c:ptCount val="10"/>
                <c:pt idx="0">
                  <c:v>400.0314910193796</c:v>
                </c:pt>
                <c:pt idx="1">
                  <c:v>411.22873789232955</c:v>
                </c:pt>
                <c:pt idx="2">
                  <c:v>411.7298909072468</c:v>
                </c:pt>
                <c:pt idx="3">
                  <c:v>362.4263203407945</c:v>
                </c:pt>
                <c:pt idx="4">
                  <c:v>344.03163682226796</c:v>
                </c:pt>
                <c:pt idx="5">
                  <c:v>297.74186887442016</c:v>
                </c:pt>
                <c:pt idx="6">
                  <c:v>243.39507049879649</c:v>
                </c:pt>
                <c:pt idx="7">
                  <c:v>246.51378674198918</c:v>
                </c:pt>
                <c:pt idx="8">
                  <c:v>216.42091596785687</c:v>
                </c:pt>
                <c:pt idx="9">
                  <c:v>224.45498906429572</c:v>
                </c:pt>
              </c:numCache>
            </c:numRef>
          </c:val>
          <c:smooth val="0"/>
        </c:ser>
        <c:axId val="22354001"/>
        <c:axId val="66968282"/>
      </c:line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4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Kennzahlen zur Vermögens- und Kapitalsstruktur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25"/>
          <c:w val="0.625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Kennzahlen!$A$63:$A$64</c:f>
              <c:strCache>
                <c:ptCount val="1"/>
                <c:pt idx="0">
                  <c:v>Anlagenintensität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Kennzahlen!$B$64:$K$64</c:f>
              <c:numCache>
                <c:ptCount val="10"/>
                <c:pt idx="0">
                  <c:v>20.49479099009416</c:v>
                </c:pt>
                <c:pt idx="1">
                  <c:v>19.540127149201712</c:v>
                </c:pt>
                <c:pt idx="2">
                  <c:v>19.07726815601898</c:v>
                </c:pt>
                <c:pt idx="3">
                  <c:v>18.096615983088572</c:v>
                </c:pt>
                <c:pt idx="4">
                  <c:v>18.57722357653343</c:v>
                </c:pt>
                <c:pt idx="5">
                  <c:v>16.274679313250026</c:v>
                </c:pt>
                <c:pt idx="6">
                  <c:v>15.869305265562236</c:v>
                </c:pt>
                <c:pt idx="7">
                  <c:v>16.61038684651245</c:v>
                </c:pt>
                <c:pt idx="8">
                  <c:v>16.532568800222393</c:v>
                </c:pt>
                <c:pt idx="9">
                  <c:v>16.631326420284577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Kennzahlen!$A$66:$A$67</c:f>
              <c:strCache>
                <c:ptCount val="1"/>
                <c:pt idx="0">
                  <c:v>Eigenkapitalanteil (in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Kennzahlen!$B$2:$K$2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Kennzahlen!$B$67:$K$67</c:f>
              <c:numCache>
                <c:ptCount val="10"/>
                <c:pt idx="0">
                  <c:v>19.998740441415695</c:v>
                </c:pt>
                <c:pt idx="1">
                  <c:v>19.560715706564853</c:v>
                </c:pt>
                <c:pt idx="2">
                  <c:v>19.541559281609093</c:v>
                </c:pt>
                <c:pt idx="3">
                  <c:v>21.625066654143506</c:v>
                </c:pt>
                <c:pt idx="4">
                  <c:v>22.520917814697714</c:v>
                </c:pt>
                <c:pt idx="5">
                  <c:v>25.14193446191434</c:v>
                </c:pt>
                <c:pt idx="6">
                  <c:v>29.120977145870377</c:v>
                </c:pt>
                <c:pt idx="7">
                  <c:v>28.85888060623084</c:v>
                </c:pt>
                <c:pt idx="8">
                  <c:v>31.603473396859243</c:v>
                </c:pt>
                <c:pt idx="9">
                  <c:v>30.820916111782605</c:v>
                </c:pt>
              </c:numCache>
            </c:numRef>
          </c:val>
          <c:smooth val="0"/>
        </c:ser>
        <c:axId val="65843627"/>
        <c:axId val="55721732"/>
      </c:line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387"/>
          <c:w val="0.292"/>
          <c:h val="0.2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19050</xdr:rowOff>
    </xdr:from>
    <xdr:to>
      <xdr:col>6</xdr:col>
      <xdr:colOff>323850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19075" y="1809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19</xdr:row>
      <xdr:rowOff>76200</xdr:rowOff>
    </xdr:from>
    <xdr:to>
      <xdr:col>6</xdr:col>
      <xdr:colOff>342900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238125" y="3152775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38</xdr:row>
      <xdr:rowOff>9525</xdr:rowOff>
    </xdr:from>
    <xdr:to>
      <xdr:col>6</xdr:col>
      <xdr:colOff>333375</xdr:colOff>
      <xdr:row>54</xdr:row>
      <xdr:rowOff>152400</xdr:rowOff>
    </xdr:to>
    <xdr:graphicFrame>
      <xdr:nvGraphicFramePr>
        <xdr:cNvPr id="3" name="Chart 3"/>
        <xdr:cNvGraphicFramePr/>
      </xdr:nvGraphicFramePr>
      <xdr:xfrm>
        <a:off x="228600" y="6162675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56</xdr:row>
      <xdr:rowOff>142875</xdr:rowOff>
    </xdr:from>
    <xdr:to>
      <xdr:col>6</xdr:col>
      <xdr:colOff>314325</xdr:colOff>
      <xdr:row>73</xdr:row>
      <xdr:rowOff>123825</xdr:rowOff>
    </xdr:to>
    <xdr:graphicFrame>
      <xdr:nvGraphicFramePr>
        <xdr:cNvPr id="4" name="Chart 4"/>
        <xdr:cNvGraphicFramePr/>
      </xdr:nvGraphicFramePr>
      <xdr:xfrm>
        <a:off x="209550" y="9210675"/>
        <a:ext cx="46767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74</xdr:row>
      <xdr:rowOff>152400</xdr:rowOff>
    </xdr:from>
    <xdr:to>
      <xdr:col>6</xdr:col>
      <xdr:colOff>314325</xdr:colOff>
      <xdr:row>91</xdr:row>
      <xdr:rowOff>133350</xdr:rowOff>
    </xdr:to>
    <xdr:graphicFrame>
      <xdr:nvGraphicFramePr>
        <xdr:cNvPr id="5" name="Chart 5"/>
        <xdr:cNvGraphicFramePr/>
      </xdr:nvGraphicFramePr>
      <xdr:xfrm>
        <a:off x="209550" y="12134850"/>
        <a:ext cx="46767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94</xdr:row>
      <xdr:rowOff>19050</xdr:rowOff>
    </xdr:from>
    <xdr:to>
      <xdr:col>6</xdr:col>
      <xdr:colOff>352425</xdr:colOff>
      <xdr:row>111</xdr:row>
      <xdr:rowOff>9525</xdr:rowOff>
    </xdr:to>
    <xdr:graphicFrame>
      <xdr:nvGraphicFramePr>
        <xdr:cNvPr id="6" name="Chart 6"/>
        <xdr:cNvGraphicFramePr/>
      </xdr:nvGraphicFramePr>
      <xdr:xfrm>
        <a:off x="238125" y="15240000"/>
        <a:ext cx="4686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R97\HR-NWZ\NW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anzkennzahlen_1997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WZW-CHEC"/>
      <sheetName val="SAS-Lauf"/>
      <sheetName val="Output"/>
      <sheetName val="Sta.Bu.Werte 1994"/>
      <sheetName val="Ost (Land 98)"/>
      <sheetName val="West(Land 97)"/>
      <sheetName val="Sta.Bu.A.-Werte 1994"/>
      <sheetName val="Anz-Ums"/>
      <sheetName val="Anzahl+Umsatz"/>
      <sheetName val="Anzahl-Gkl"/>
      <sheetName val="Umsatz-Gkl"/>
      <sheetName val="Anzahl 94"/>
      <sheetName val="Umsatz 94"/>
      <sheetName val="NHRB"/>
      <sheetName val="AWZVERÖF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Insgesamt"/>
      <sheetName val="Verarbeitendes Gewerbe"/>
      <sheetName val="Ernährungsgewerbe"/>
      <sheetName val="Textilgewerbe"/>
      <sheetName val="Holzgewerbe"/>
      <sheetName val="Papiergewerbe"/>
      <sheetName val="Chemische Erzeunisse"/>
      <sheetName val="Kunststoffwaren"/>
      <sheetName val="Glasgewerbe"/>
      <sheetName val="Metallerzeugung"/>
      <sheetName val="Maschinenbau"/>
      <sheetName val="Büromaschinen"/>
      <sheetName val="Medizin-, Mess-, Steuertechnik"/>
      <sheetName val="Fahrzeugbau"/>
      <sheetName val="Baugewerbe"/>
      <sheetName val="Handel von Fahrzeugen"/>
      <sheetName val="Großhandel"/>
      <sheetName val="Einzelhandel"/>
      <sheetName val="Verkehr"/>
      <sheetName val="Unternehmensnahe Dienstleistung"/>
      <sheetName val="Inhalt (3)"/>
      <sheetName val="Positionsbezeichnung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ittelaufkommen"/>
    </sheetNames>
    <sheetDataSet>
      <sheetData sheetId="35">
        <row r="11">
          <cell r="T11">
            <v>6.552654477936518</v>
          </cell>
        </row>
        <row r="20">
          <cell r="T20">
            <v>2.769747923629948</v>
          </cell>
        </row>
        <row r="22">
          <cell r="T22">
            <v>13.980334043505547</v>
          </cell>
        </row>
        <row r="24">
          <cell r="T24">
            <v>5.07578130688544</v>
          </cell>
        </row>
        <row r="34">
          <cell r="T34">
            <v>39.3994700864298</v>
          </cell>
        </row>
        <row r="37">
          <cell r="T37">
            <v>12.14327762382541</v>
          </cell>
        </row>
        <row r="39">
          <cell r="T39">
            <v>17.73986806652964</v>
          </cell>
        </row>
        <row r="40">
          <cell r="T40">
            <v>13.399570751094497</v>
          </cell>
        </row>
        <row r="43">
          <cell r="T43">
            <v>2.5306898601556593</v>
          </cell>
        </row>
        <row r="46">
          <cell r="T46">
            <v>4.340297315435144</v>
          </cell>
        </row>
        <row r="51">
          <cell r="T51">
            <v>4.53982500496792</v>
          </cell>
        </row>
        <row r="54">
          <cell r="T54">
            <v>27.256192462604393</v>
          </cell>
        </row>
        <row r="55">
          <cell r="T55">
            <v>39.3994700864298</v>
          </cell>
        </row>
        <row r="58">
          <cell r="T58">
            <v>50.23573337700001</v>
          </cell>
        </row>
        <row r="60">
          <cell r="T60">
            <v>50.62905911287724</v>
          </cell>
        </row>
        <row r="65">
          <cell r="T65">
            <v>22.95662174740091</v>
          </cell>
        </row>
        <row r="66">
          <cell r="T66">
            <v>15.217921927162408</v>
          </cell>
        </row>
        <row r="68">
          <cell r="T68">
            <v>1.4554481402049069</v>
          </cell>
        </row>
        <row r="74">
          <cell r="T74">
            <v>3.8030745288602783</v>
          </cell>
        </row>
        <row r="76">
          <cell r="T76">
            <v>2.9453516219180047</v>
          </cell>
        </row>
        <row r="77">
          <cell r="T77">
            <v>4.622917645913936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K14" sqref="K14"/>
    </sheetView>
  </sheetViews>
  <sheetFormatPr defaultColWidth="11.421875" defaultRowHeight="12.75"/>
  <cols>
    <col min="1" max="1" width="19.421875" style="1" customWidth="1"/>
    <col min="2" max="2" width="8.00390625" style="2" customWidth="1"/>
    <col min="3" max="9" width="8.00390625" style="3" customWidth="1"/>
    <col min="10" max="16384" width="8.00390625" style="1" customWidth="1"/>
  </cols>
  <sheetData>
    <row r="1" spans="1:11" ht="12.75">
      <c r="A1" s="4"/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ht="12.75">
      <c r="A2" s="5" t="s">
        <v>1</v>
      </c>
      <c r="B2" s="6">
        <v>1997</v>
      </c>
      <c r="C2" s="7">
        <v>1998</v>
      </c>
      <c r="D2" s="6">
        <v>1999</v>
      </c>
      <c r="E2" s="7">
        <v>2000</v>
      </c>
      <c r="F2" s="6">
        <v>2001</v>
      </c>
      <c r="G2" s="7">
        <v>2002</v>
      </c>
      <c r="H2" s="6">
        <v>2003</v>
      </c>
      <c r="I2" s="8">
        <v>2004</v>
      </c>
      <c r="J2" s="7">
        <v>2005</v>
      </c>
      <c r="K2" s="9">
        <v>2006</v>
      </c>
    </row>
    <row r="3" spans="1:11" ht="12" customHeight="1">
      <c r="A3" s="10"/>
      <c r="B3" s="11"/>
      <c r="C3" s="12"/>
      <c r="D3" s="12"/>
      <c r="E3" s="12"/>
      <c r="F3" s="12"/>
      <c r="G3" s="12"/>
      <c r="H3" s="12"/>
      <c r="I3" s="12"/>
      <c r="J3" s="13"/>
      <c r="K3" s="14"/>
    </row>
    <row r="4" spans="1:11" ht="12" customHeight="1">
      <c r="A4" s="10"/>
      <c r="B4" s="30" t="s">
        <v>2</v>
      </c>
      <c r="C4" s="31"/>
      <c r="D4" s="31"/>
      <c r="E4" s="31"/>
      <c r="F4" s="31"/>
      <c r="G4" s="31"/>
      <c r="H4" s="31"/>
      <c r="I4" s="31"/>
      <c r="J4" s="31"/>
      <c r="K4" s="32"/>
    </row>
    <row r="5" spans="1:11" ht="12" customHeight="1">
      <c r="A5" s="10"/>
      <c r="B5" s="15"/>
      <c r="C5" s="16"/>
      <c r="D5" s="16"/>
      <c r="E5" s="16"/>
      <c r="F5" s="16"/>
      <c r="G5" s="16"/>
      <c r="H5" s="16"/>
      <c r="I5" s="16"/>
      <c r="J5" s="17"/>
      <c r="K5" s="18"/>
    </row>
    <row r="6" spans="1:11" ht="12.75">
      <c r="A6" s="10" t="s">
        <v>3</v>
      </c>
      <c r="B6" s="15"/>
      <c r="C6" s="16"/>
      <c r="D6" s="16"/>
      <c r="E6" s="16"/>
      <c r="F6" s="16"/>
      <c r="G6" s="16"/>
      <c r="H6" s="16"/>
      <c r="I6" s="16"/>
      <c r="J6" s="17"/>
      <c r="K6" s="18"/>
    </row>
    <row r="7" spans="1:11" ht="12.75">
      <c r="A7" s="10" t="s">
        <v>4</v>
      </c>
      <c r="B7" s="19">
        <v>2.9090732789501534</v>
      </c>
      <c r="C7" s="20">
        <v>2.90567061329187</v>
      </c>
      <c r="D7" s="20">
        <v>2.907806041325378</v>
      </c>
      <c r="E7" s="20">
        <v>3.069200895498234</v>
      </c>
      <c r="F7" s="20">
        <v>3.104923115892519</v>
      </c>
      <c r="G7" s="20">
        <v>3.0036736814451834</v>
      </c>
      <c r="H7" s="20">
        <v>2.9469768295780288</v>
      </c>
      <c r="I7" s="20">
        <v>3.0294394597245193</v>
      </c>
      <c r="J7" s="20">
        <v>3.1744588434621934</v>
      </c>
      <c r="K7" s="21">
        <f>'[2]13'!T60/'[2]13'!T66</f>
        <v>3.3269364473811396</v>
      </c>
    </row>
    <row r="8" spans="1:11" ht="12" customHeight="1">
      <c r="A8" s="10"/>
      <c r="B8" s="15"/>
      <c r="C8" s="16"/>
      <c r="D8" s="16"/>
      <c r="E8" s="16"/>
      <c r="F8" s="16"/>
      <c r="G8" s="16"/>
      <c r="H8" s="16"/>
      <c r="I8" s="16"/>
      <c r="J8" s="16"/>
      <c r="K8" s="18"/>
    </row>
    <row r="9" spans="1:11" ht="12.75">
      <c r="A9" s="10" t="s">
        <v>5</v>
      </c>
      <c r="B9" s="15"/>
      <c r="C9" s="16"/>
      <c r="D9" s="16"/>
      <c r="E9" s="16"/>
      <c r="F9" s="16"/>
      <c r="G9" s="16"/>
      <c r="H9" s="16"/>
      <c r="I9" s="16"/>
      <c r="J9" s="16"/>
      <c r="K9" s="18"/>
    </row>
    <row r="10" spans="1:11" ht="12.75">
      <c r="A10" s="10" t="s">
        <v>6</v>
      </c>
      <c r="B10" s="19">
        <v>1.4019105923895328</v>
      </c>
      <c r="C10" s="20">
        <v>1.3734987617426595</v>
      </c>
      <c r="D10" s="20">
        <v>1.331294123908096</v>
      </c>
      <c r="E10" s="20">
        <v>1.3419793324084057</v>
      </c>
      <c r="F10" s="20">
        <v>1.3045868489934347</v>
      </c>
      <c r="G10" s="20">
        <v>1.2005194572193658</v>
      </c>
      <c r="H10" s="20">
        <v>1.1738160079215503</v>
      </c>
      <c r="I10" s="20">
        <v>1.218348145841055</v>
      </c>
      <c r="J10" s="20">
        <v>1.216603701289172</v>
      </c>
      <c r="K10" s="21">
        <f>'[2]13'!T58/'[2]13'!T55</f>
        <v>1.2750357623287552</v>
      </c>
    </row>
    <row r="11" spans="1:11" ht="12" customHeight="1">
      <c r="A11" s="10"/>
      <c r="B11" s="15"/>
      <c r="C11" s="16"/>
      <c r="D11" s="16"/>
      <c r="E11" s="16"/>
      <c r="F11" s="16"/>
      <c r="G11" s="16"/>
      <c r="H11" s="16"/>
      <c r="I11" s="16"/>
      <c r="J11" s="16"/>
      <c r="K11" s="18"/>
    </row>
    <row r="12" spans="1:11" ht="12.75">
      <c r="A12" s="10" t="s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8"/>
    </row>
    <row r="13" spans="1:11" ht="12.75">
      <c r="A13" s="10" t="s">
        <v>8</v>
      </c>
      <c r="B13" s="22">
        <v>44.82574543677608</v>
      </c>
      <c r="C13" s="23">
        <v>41.87554009748037</v>
      </c>
      <c r="D13" s="23">
        <v>43.65254248866874</v>
      </c>
      <c r="E13" s="23">
        <v>42.44617788193749</v>
      </c>
      <c r="F13" s="23">
        <v>41.81350774914931</v>
      </c>
      <c r="G13" s="23">
        <v>40.656349748831765</v>
      </c>
      <c r="H13" s="23">
        <v>39.46961153198463</v>
      </c>
      <c r="I13" s="23">
        <v>37.76244883414218</v>
      </c>
      <c r="J13" s="23">
        <v>34.82376396030142</v>
      </c>
      <c r="K13" s="21">
        <f>'[2]13'!T24*360/'[2]13'!T58</f>
        <v>36.37413346324039</v>
      </c>
    </row>
    <row r="14" spans="1:11" ht="12" customHeight="1">
      <c r="A14" s="10"/>
      <c r="B14" s="15"/>
      <c r="C14" s="16"/>
      <c r="D14" s="16"/>
      <c r="E14" s="16"/>
      <c r="F14" s="16"/>
      <c r="G14" s="16"/>
      <c r="H14" s="16"/>
      <c r="I14" s="16"/>
      <c r="J14" s="16"/>
      <c r="K14" s="18"/>
    </row>
    <row r="15" spans="1:11" ht="12.75">
      <c r="A15" s="10" t="s">
        <v>9</v>
      </c>
      <c r="B15" s="15"/>
      <c r="C15" s="16"/>
      <c r="D15" s="16"/>
      <c r="E15" s="16"/>
      <c r="F15" s="16"/>
      <c r="G15" s="16"/>
      <c r="H15" s="16"/>
      <c r="I15" s="16"/>
      <c r="J15" s="16"/>
      <c r="K15" s="18"/>
    </row>
    <row r="16" spans="1:11" ht="12.75">
      <c r="A16" s="10" t="s">
        <v>8</v>
      </c>
      <c r="B16" s="19">
        <v>48.186561806492385</v>
      </c>
      <c r="C16" s="20">
        <v>47.38553869170977</v>
      </c>
      <c r="D16" s="20">
        <v>47.85306963108117</v>
      </c>
      <c r="E16" s="20">
        <v>48.08315646902526</v>
      </c>
      <c r="F16" s="20">
        <v>45.078295432878576</v>
      </c>
      <c r="G16" s="20">
        <v>41.865254685148635</v>
      </c>
      <c r="H16" s="20">
        <v>37.955767587344</v>
      </c>
      <c r="I16" s="20">
        <v>39.77513325845025</v>
      </c>
      <c r="J16" s="20">
        <v>37.826978592951775</v>
      </c>
      <c r="K16" s="21">
        <f>'[2]13'!T43*360/'[2]13'!T65</f>
        <v>39.685645374158064</v>
      </c>
    </row>
    <row r="17" spans="1:11" ht="12" customHeight="1">
      <c r="A17" s="10"/>
      <c r="B17" s="15"/>
      <c r="C17" s="16"/>
      <c r="D17" s="16"/>
      <c r="E17" s="16"/>
      <c r="F17" s="16"/>
      <c r="G17" s="16"/>
      <c r="H17" s="16"/>
      <c r="I17" s="16"/>
      <c r="J17" s="17"/>
      <c r="K17" s="18"/>
    </row>
    <row r="18" spans="1:11" ht="12.75">
      <c r="A18" s="10"/>
      <c r="B18" s="30" t="s">
        <v>10</v>
      </c>
      <c r="C18" s="31"/>
      <c r="D18" s="31"/>
      <c r="E18" s="31"/>
      <c r="F18" s="31"/>
      <c r="G18" s="31"/>
      <c r="H18" s="31"/>
      <c r="I18" s="31"/>
      <c r="J18" s="31"/>
      <c r="K18" s="32"/>
    </row>
    <row r="19" spans="1:11" ht="12" customHeight="1">
      <c r="A19" s="10"/>
      <c r="B19" s="15"/>
      <c r="C19" s="16"/>
      <c r="D19" s="16"/>
      <c r="E19" s="16"/>
      <c r="F19" s="16"/>
      <c r="G19" s="16"/>
      <c r="H19" s="16"/>
      <c r="I19" s="16"/>
      <c r="J19" s="17"/>
      <c r="K19" s="18"/>
    </row>
    <row r="20" spans="1:11" ht="12.75">
      <c r="A20" s="10" t="s">
        <v>11</v>
      </c>
      <c r="B20" s="15"/>
      <c r="C20" s="16"/>
      <c r="D20" s="16"/>
      <c r="E20" s="16"/>
      <c r="F20" s="16"/>
      <c r="G20" s="16"/>
      <c r="H20" s="16"/>
      <c r="I20" s="16"/>
      <c r="J20" s="17"/>
      <c r="K20" s="18"/>
    </row>
    <row r="21" spans="1:11" ht="12.75">
      <c r="A21" s="10" t="s">
        <v>12</v>
      </c>
      <c r="B21" s="19">
        <v>2.806156100993248</v>
      </c>
      <c r="C21" s="20">
        <v>2.9194960332398145</v>
      </c>
      <c r="D21" s="20">
        <v>3.5845667028816504</v>
      </c>
      <c r="E21" s="20">
        <v>3.9030797535510993</v>
      </c>
      <c r="F21" s="20">
        <v>4.045027925314312</v>
      </c>
      <c r="G21" s="20">
        <v>4.041165012825007</v>
      </c>
      <c r="H21" s="20">
        <v>4.070795029863957</v>
      </c>
      <c r="I21" s="20">
        <v>4.587711916025363</v>
      </c>
      <c r="J21" s="20">
        <v>5.06871720164899</v>
      </c>
      <c r="K21" s="21">
        <f>'[2]13'!T74+'[2]13'!T68</f>
        <v>5.258522669065185</v>
      </c>
    </row>
    <row r="22" spans="1:11" ht="11.25" customHeight="1">
      <c r="A22" s="10"/>
      <c r="B22" s="15"/>
      <c r="C22" s="16"/>
      <c r="D22" s="16"/>
      <c r="E22" s="16"/>
      <c r="F22" s="16"/>
      <c r="G22" s="16"/>
      <c r="H22" s="16"/>
      <c r="I22" s="16"/>
      <c r="J22" s="16"/>
      <c r="K22" s="18"/>
    </row>
    <row r="23" spans="1:11" ht="12.75">
      <c r="A23" s="10" t="s">
        <v>13</v>
      </c>
      <c r="B23" s="15"/>
      <c r="C23" s="16"/>
      <c r="D23" s="16"/>
      <c r="E23" s="16"/>
      <c r="F23" s="16"/>
      <c r="G23" s="16"/>
      <c r="H23" s="16"/>
      <c r="I23" s="16"/>
      <c r="J23" s="16"/>
      <c r="K23" s="18"/>
    </row>
    <row r="24" spans="1:11" ht="12.75">
      <c r="A24" s="10" t="s">
        <v>14</v>
      </c>
      <c r="B24" s="15"/>
      <c r="C24" s="16"/>
      <c r="D24" s="16"/>
      <c r="E24" s="16"/>
      <c r="F24" s="16"/>
      <c r="G24" s="16"/>
      <c r="H24" s="16"/>
      <c r="I24" s="16"/>
      <c r="J24" s="16"/>
      <c r="K24" s="18"/>
    </row>
    <row r="25" spans="1:11" ht="12.75">
      <c r="A25" s="10" t="s">
        <v>15</v>
      </c>
      <c r="B25" s="19">
        <v>9.08561787583243</v>
      </c>
      <c r="C25" s="20">
        <v>8.904597808084661</v>
      </c>
      <c r="D25" s="20">
        <v>10.16297032861656</v>
      </c>
      <c r="E25" s="20">
        <v>9.467318387827417</v>
      </c>
      <c r="F25" s="20">
        <v>9.150098332128344</v>
      </c>
      <c r="G25" s="20">
        <v>9.219760769307566</v>
      </c>
      <c r="H25" s="20">
        <v>9.049811575255065</v>
      </c>
      <c r="I25" s="20">
        <v>9.724157333747534</v>
      </c>
      <c r="J25" s="20">
        <v>10.612293021675868</v>
      </c>
      <c r="K25" s="21">
        <f>'[2]13'!T77*100/'[2]13'!T60</f>
        <v>9.130957056909082</v>
      </c>
    </row>
    <row r="26" spans="1:11" ht="12" customHeight="1">
      <c r="A26" s="10"/>
      <c r="B26" s="15"/>
      <c r="C26" s="16"/>
      <c r="D26" s="16"/>
      <c r="E26" s="16"/>
      <c r="F26" s="16"/>
      <c r="G26" s="16"/>
      <c r="H26" s="16"/>
      <c r="I26" s="16"/>
      <c r="J26" s="16"/>
      <c r="K26" s="18"/>
    </row>
    <row r="27" spans="1:11" ht="12.75">
      <c r="A27" s="10" t="s">
        <v>16</v>
      </c>
      <c r="B27" s="15"/>
      <c r="C27" s="16"/>
      <c r="D27" s="16"/>
      <c r="E27" s="16"/>
      <c r="F27" s="16"/>
      <c r="G27" s="16"/>
      <c r="H27" s="16"/>
      <c r="I27" s="16"/>
      <c r="J27" s="16"/>
      <c r="K27" s="18"/>
    </row>
    <row r="28" spans="1:11" ht="12.75">
      <c r="A28" s="10" t="s">
        <v>17</v>
      </c>
      <c r="B28" s="15"/>
      <c r="C28" s="16"/>
      <c r="D28" s="16"/>
      <c r="E28" s="16"/>
      <c r="F28" s="16"/>
      <c r="G28" s="16"/>
      <c r="H28" s="16"/>
      <c r="I28" s="16"/>
      <c r="J28" s="16"/>
      <c r="K28" s="18"/>
    </row>
    <row r="29" spans="1:11" ht="12.75">
      <c r="A29" s="10" t="s">
        <v>18</v>
      </c>
      <c r="B29" s="19">
        <v>3.8367836266150355</v>
      </c>
      <c r="C29" s="20">
        <v>4.048179509564359</v>
      </c>
      <c r="D29" s="20">
        <v>3.678037397887451</v>
      </c>
      <c r="E29" s="20">
        <v>3.6679371970491843</v>
      </c>
      <c r="F29" s="20">
        <v>3.8274125467340285</v>
      </c>
      <c r="G29" s="20">
        <v>3.7544142824489546</v>
      </c>
      <c r="H29" s="20">
        <v>3.4697747039406845</v>
      </c>
      <c r="I29" s="20">
        <v>3.129382597837603</v>
      </c>
      <c r="J29" s="20">
        <v>2.871862134080732</v>
      </c>
      <c r="K29" s="21">
        <f>'[2]13'!T39/'[2]13'!T77</f>
        <v>3.837374884281013</v>
      </c>
    </row>
    <row r="30" spans="1:11" ht="12" customHeight="1">
      <c r="A30" s="10"/>
      <c r="B30" s="15"/>
      <c r="C30" s="16"/>
      <c r="D30" s="16"/>
      <c r="E30" s="16"/>
      <c r="F30" s="16"/>
      <c r="G30" s="16"/>
      <c r="H30" s="16"/>
      <c r="I30" s="16"/>
      <c r="J30" s="17"/>
      <c r="K30" s="18"/>
    </row>
    <row r="31" spans="1:11" ht="12" customHeight="1">
      <c r="A31" s="10"/>
      <c r="B31" s="30" t="s">
        <v>19</v>
      </c>
      <c r="C31" s="31"/>
      <c r="D31" s="31"/>
      <c r="E31" s="31"/>
      <c r="F31" s="31"/>
      <c r="G31" s="31"/>
      <c r="H31" s="31"/>
      <c r="I31" s="31"/>
      <c r="J31" s="31"/>
      <c r="K31" s="32"/>
    </row>
    <row r="32" spans="1:11" ht="12" customHeight="1">
      <c r="A32" s="10"/>
      <c r="B32" s="15"/>
      <c r="C32" s="16"/>
      <c r="D32" s="16"/>
      <c r="E32" s="16"/>
      <c r="F32" s="16"/>
      <c r="G32" s="16"/>
      <c r="H32" s="16"/>
      <c r="I32" s="16"/>
      <c r="J32" s="17"/>
      <c r="K32" s="18"/>
    </row>
    <row r="33" spans="1:11" ht="12.75">
      <c r="A33" s="10" t="s">
        <v>20</v>
      </c>
      <c r="B33" s="15"/>
      <c r="C33" s="16"/>
      <c r="D33" s="16"/>
      <c r="E33" s="16"/>
      <c r="F33" s="16"/>
      <c r="G33" s="16"/>
      <c r="H33" s="16"/>
      <c r="I33" s="16"/>
      <c r="J33" s="17"/>
      <c r="K33" s="18"/>
    </row>
    <row r="34" spans="1:11" ht="12.75">
      <c r="A34" s="10" t="s">
        <v>15</v>
      </c>
      <c r="B34" s="19">
        <v>22.982206795739643</v>
      </c>
      <c r="C34" s="20">
        <v>22.916101913258494</v>
      </c>
      <c r="D34" s="20">
        <v>26.69909812226573</v>
      </c>
      <c r="E34" s="20">
        <v>23.332748009420488</v>
      </c>
      <c r="F34" s="20">
        <v>20.849759034643064</v>
      </c>
      <c r="G34" s="20">
        <v>18.34200902135848</v>
      </c>
      <c r="H34" s="20">
        <v>15.107921206806173</v>
      </c>
      <c r="I34" s="20">
        <v>19.483225797308016</v>
      </c>
      <c r="J34" s="20">
        <v>21.339823413423428</v>
      </c>
      <c r="K34" s="21">
        <f>'[2]13'!T76*100/'[2]13'!T37</f>
        <v>24.254996988120833</v>
      </c>
    </row>
    <row r="35" spans="1:11" ht="12" customHeight="1">
      <c r="A35" s="10"/>
      <c r="B35" s="15"/>
      <c r="C35" s="16"/>
      <c r="D35" s="16"/>
      <c r="E35" s="16"/>
      <c r="F35" s="16"/>
      <c r="G35" s="16"/>
      <c r="H35" s="16"/>
      <c r="I35" s="16"/>
      <c r="J35" s="16"/>
      <c r="K35" s="18"/>
    </row>
    <row r="36" spans="1:11" ht="12.75">
      <c r="A36" s="10" t="s">
        <v>20</v>
      </c>
      <c r="B36" s="15"/>
      <c r="C36" s="16"/>
      <c r="D36" s="16"/>
      <c r="E36" s="16"/>
      <c r="F36" s="16"/>
      <c r="G36" s="16"/>
      <c r="H36" s="16"/>
      <c r="I36" s="16"/>
      <c r="J36" s="16"/>
      <c r="K36" s="18"/>
    </row>
    <row r="37" spans="1:11" ht="12.75">
      <c r="A37" s="10" t="s">
        <v>21</v>
      </c>
      <c r="B37" s="15"/>
      <c r="C37" s="16"/>
      <c r="D37" s="16"/>
      <c r="E37" s="16"/>
      <c r="F37" s="16"/>
      <c r="G37" s="16"/>
      <c r="H37" s="16"/>
      <c r="I37" s="16"/>
      <c r="J37" s="16"/>
      <c r="K37" s="18"/>
    </row>
    <row r="38" spans="1:11" ht="12.75">
      <c r="A38" s="10" t="s">
        <v>15</v>
      </c>
      <c r="B38" s="19">
        <v>33.867499881924275</v>
      </c>
      <c r="C38" s="20">
        <v>32.70057432448599</v>
      </c>
      <c r="D38" s="20">
        <v>35.74944571757363</v>
      </c>
      <c r="E38" s="20">
        <v>32.057513511329326</v>
      </c>
      <c r="F38" s="20">
        <v>28.227993571681708</v>
      </c>
      <c r="G38" s="20">
        <v>25.20972497906189</v>
      </c>
      <c r="H38" s="20">
        <v>21.033950471972666</v>
      </c>
      <c r="I38" s="20">
        <v>25.982431176538036</v>
      </c>
      <c r="J38" s="20">
        <v>27.37224546038403</v>
      </c>
      <c r="K38" s="21">
        <f>'[2]13'!T74*100/'[2]13'!T37</f>
        <v>31.31835280944703</v>
      </c>
    </row>
    <row r="39" spans="1:11" ht="12.75">
      <c r="A39" s="10"/>
      <c r="B39" s="15"/>
      <c r="C39" s="16"/>
      <c r="D39" s="16"/>
      <c r="E39" s="16"/>
      <c r="F39" s="16"/>
      <c r="G39" s="16"/>
      <c r="H39" s="16"/>
      <c r="I39" s="16"/>
      <c r="J39" s="16"/>
      <c r="K39" s="18"/>
    </row>
    <row r="40" spans="1:11" ht="12.75">
      <c r="A40" s="10" t="s">
        <v>13</v>
      </c>
      <c r="B40" s="15"/>
      <c r="C40" s="16"/>
      <c r="D40" s="16"/>
      <c r="E40" s="16"/>
      <c r="F40" s="16"/>
      <c r="G40" s="16"/>
      <c r="H40" s="16"/>
      <c r="I40" s="16"/>
      <c r="J40" s="16"/>
      <c r="K40" s="18"/>
    </row>
    <row r="41" spans="1:11" ht="12.75">
      <c r="A41" s="10" t="s">
        <v>15</v>
      </c>
      <c r="B41" s="19">
        <v>3.2618690144531235</v>
      </c>
      <c r="C41" s="20">
        <v>3.2182908164447714</v>
      </c>
      <c r="D41" s="20">
        <v>3.8765744114210485</v>
      </c>
      <c r="E41" s="20">
        <v>3.7303013137110828</v>
      </c>
      <c r="F41" s="20">
        <v>3.545001528185161</v>
      </c>
      <c r="G41" s="20">
        <v>3.8345762131219847</v>
      </c>
      <c r="H41" s="20">
        <v>3.729306538563081</v>
      </c>
      <c r="I41" s="20">
        <v>4.5901345480020135</v>
      </c>
      <c r="J41" s="20">
        <v>5.524036205292723</v>
      </c>
      <c r="K41" s="21">
        <f>'[2]13'!T76*100/'[2]13'!T60</f>
        <v>5.8175120642699625</v>
      </c>
    </row>
    <row r="42" spans="1:11" ht="12.75">
      <c r="A42" s="10"/>
      <c r="B42" s="15"/>
      <c r="C42" s="16"/>
      <c r="D42" s="16"/>
      <c r="E42" s="16"/>
      <c r="F42" s="16"/>
      <c r="G42" s="16"/>
      <c r="H42" s="16"/>
      <c r="I42" s="16"/>
      <c r="J42" s="16"/>
      <c r="K42" s="18"/>
    </row>
    <row r="43" spans="1:11" ht="12.75">
      <c r="A43" s="10" t="s">
        <v>22</v>
      </c>
      <c r="B43" s="19">
        <v>134.15663717521903</v>
      </c>
      <c r="C43" s="20">
        <v>128.21448730357199</v>
      </c>
      <c r="D43" s="20">
        <v>132.80495304728458</v>
      </c>
      <c r="E43" s="20">
        <v>124.92503012504105</v>
      </c>
      <c r="F43" s="20">
        <v>124.81843616876738</v>
      </c>
      <c r="G43" s="20">
        <v>129.0017817893218</v>
      </c>
      <c r="H43" s="20">
        <v>130.25640253888122</v>
      </c>
      <c r="I43" s="20">
        <v>130.9044371671364</v>
      </c>
      <c r="J43" s="20">
        <v>123.00154970016429</v>
      </c>
      <c r="K43" s="21">
        <f>('[2]13'!T60-'[2]13'!T65)*100/'[2]13'!T65</f>
        <v>120.54228914848649</v>
      </c>
    </row>
    <row r="44" spans="1:11" ht="12.75">
      <c r="A44" s="10"/>
      <c r="B44" s="15"/>
      <c r="C44" s="16"/>
      <c r="D44" s="16"/>
      <c r="E44" s="16"/>
      <c r="F44" s="16"/>
      <c r="G44" s="16"/>
      <c r="H44" s="16"/>
      <c r="I44" s="16"/>
      <c r="J44" s="16"/>
      <c r="K44" s="18"/>
    </row>
    <row r="45" spans="1:11" ht="12.75">
      <c r="A45" s="10" t="s">
        <v>23</v>
      </c>
      <c r="B45" s="19">
        <v>57.29354452371548</v>
      </c>
      <c r="C45" s="20">
        <v>56.18157235260024</v>
      </c>
      <c r="D45" s="20">
        <v>57.04558743658294</v>
      </c>
      <c r="E45" s="20">
        <v>55.54074175541616</v>
      </c>
      <c r="F45" s="20">
        <v>55.51966213085314</v>
      </c>
      <c r="G45" s="20">
        <v>56.33221749689332</v>
      </c>
      <c r="H45" s="20">
        <v>56.57015444636162</v>
      </c>
      <c r="I45" s="20">
        <v>56.692040557186594</v>
      </c>
      <c r="J45" s="20">
        <v>55.157262299542516</v>
      </c>
      <c r="K45" s="21">
        <f>('[2]13'!T60-'[2]13'!T65)*100/'[2]13'!T60</f>
        <v>54.65722225605806</v>
      </c>
    </row>
    <row r="46" spans="1:11" ht="12.75">
      <c r="A46" s="10"/>
      <c r="B46" s="15"/>
      <c r="C46" s="16"/>
      <c r="D46" s="16"/>
      <c r="E46" s="16"/>
      <c r="F46" s="16"/>
      <c r="G46" s="16"/>
      <c r="H46" s="16"/>
      <c r="I46" s="16"/>
      <c r="J46" s="17"/>
      <c r="K46" s="18"/>
    </row>
    <row r="47" spans="1:11" ht="12.75">
      <c r="A47" s="10"/>
      <c r="B47" s="30" t="s">
        <v>24</v>
      </c>
      <c r="C47" s="31"/>
      <c r="D47" s="31"/>
      <c r="E47" s="31"/>
      <c r="F47" s="31"/>
      <c r="G47" s="31"/>
      <c r="H47" s="31"/>
      <c r="I47" s="31"/>
      <c r="J47" s="31"/>
      <c r="K47" s="32"/>
    </row>
    <row r="48" spans="1:11" ht="12" customHeight="1">
      <c r="A48" s="10"/>
      <c r="B48" s="15"/>
      <c r="C48" s="16"/>
      <c r="D48" s="16"/>
      <c r="E48" s="16"/>
      <c r="F48" s="16"/>
      <c r="G48" s="16"/>
      <c r="H48" s="16"/>
      <c r="I48" s="16"/>
      <c r="J48" s="17"/>
      <c r="K48" s="18"/>
    </row>
    <row r="49" spans="1:11" ht="12.75">
      <c r="A49" s="10" t="s">
        <v>25</v>
      </c>
      <c r="B49" s="15"/>
      <c r="C49" s="16"/>
      <c r="D49" s="16"/>
      <c r="E49" s="16"/>
      <c r="F49" s="16"/>
      <c r="G49" s="16"/>
      <c r="H49" s="16"/>
      <c r="I49" s="16"/>
      <c r="J49" s="17"/>
      <c r="K49" s="18"/>
    </row>
    <row r="50" spans="1:11" ht="12.75">
      <c r="A50" s="10" t="s">
        <v>15</v>
      </c>
      <c r="B50" s="19">
        <v>90.63548582942471</v>
      </c>
      <c r="C50" s="20">
        <v>92.09094984459264</v>
      </c>
      <c r="D50" s="20">
        <v>90.39451696722811</v>
      </c>
      <c r="E50" s="20">
        <v>105.52098781584905</v>
      </c>
      <c r="F50" s="20">
        <v>106.34415317210392</v>
      </c>
      <c r="G50" s="20">
        <v>135.89178203897546</v>
      </c>
      <c r="H50" s="20">
        <v>159.92487491020253</v>
      </c>
      <c r="I50" s="20">
        <v>135.8835506255018</v>
      </c>
      <c r="J50" s="20">
        <v>145.16249103144048</v>
      </c>
      <c r="K50" s="21">
        <f>'[2]13'!T37*100/'[2]13'!T11</f>
        <v>185.31844864875927</v>
      </c>
    </row>
    <row r="51" spans="1:11" ht="12.75">
      <c r="A51" s="10"/>
      <c r="B51" s="15"/>
      <c r="C51" s="16"/>
      <c r="D51" s="16"/>
      <c r="E51" s="16"/>
      <c r="F51" s="16"/>
      <c r="G51" s="16"/>
      <c r="H51" s="16"/>
      <c r="I51" s="16"/>
      <c r="J51" s="16"/>
      <c r="K51" s="18"/>
    </row>
    <row r="52" spans="1:11" ht="12.75">
      <c r="A52" s="10" t="s">
        <v>26</v>
      </c>
      <c r="B52" s="15"/>
      <c r="C52" s="16"/>
      <c r="D52" s="16"/>
      <c r="E52" s="16"/>
      <c r="F52" s="16"/>
      <c r="G52" s="16"/>
      <c r="H52" s="16"/>
      <c r="I52" s="16"/>
      <c r="J52" s="16"/>
      <c r="K52" s="18"/>
    </row>
    <row r="53" spans="1:11" ht="12.75">
      <c r="A53" s="10" t="s">
        <v>15</v>
      </c>
      <c r="B53" s="19">
        <v>231.5228255964028</v>
      </c>
      <c r="C53" s="20">
        <v>244.52765155982658</v>
      </c>
      <c r="D53" s="20">
        <v>237.37834523630443</v>
      </c>
      <c r="E53" s="20">
        <v>252.80108244994153</v>
      </c>
      <c r="F53" s="20">
        <v>237.27753660800389</v>
      </c>
      <c r="G53" s="20">
        <v>286.34532178799105</v>
      </c>
      <c r="H53" s="20">
        <v>314.54123858070665</v>
      </c>
      <c r="I53" s="20">
        <v>264.5032650517119</v>
      </c>
      <c r="J53" s="20">
        <v>253.79508870268907</v>
      </c>
      <c r="K53" s="21">
        <f>('[2]13'!T37+'[2]13'!T46+'[2]13'!T51)*100/'[2]13'!T11</f>
        <v>320.8379140852992</v>
      </c>
    </row>
    <row r="54" spans="1:11" ht="12.75">
      <c r="A54" s="10"/>
      <c r="B54" s="15"/>
      <c r="C54" s="16"/>
      <c r="D54" s="16"/>
      <c r="E54" s="16"/>
      <c r="F54" s="16"/>
      <c r="G54" s="16"/>
      <c r="H54" s="16"/>
      <c r="I54" s="16"/>
      <c r="J54" s="16"/>
      <c r="K54" s="18"/>
    </row>
    <row r="55" spans="1:11" ht="12.75">
      <c r="A55" s="10" t="s">
        <v>27</v>
      </c>
      <c r="B55" s="15"/>
      <c r="C55" s="16"/>
      <c r="D55" s="16"/>
      <c r="E55" s="16"/>
      <c r="F55" s="16"/>
      <c r="G55" s="16"/>
      <c r="H55" s="16"/>
      <c r="I55" s="16"/>
      <c r="J55" s="16"/>
      <c r="K55" s="18"/>
    </row>
    <row r="56" spans="1:11" ht="12.75">
      <c r="A56" s="10" t="s">
        <v>12</v>
      </c>
      <c r="B56" s="19">
        <v>10.766613782016782</v>
      </c>
      <c r="C56" s="20">
        <v>11.818644020015844</v>
      </c>
      <c r="D56" s="20">
        <v>13.184170388420826</v>
      </c>
      <c r="E56" s="20">
        <v>14.31625141109964</v>
      </c>
      <c r="F56" s="20">
        <v>15.481990633237515</v>
      </c>
      <c r="G56" s="20">
        <v>15.172207641883219</v>
      </c>
      <c r="H56" s="20">
        <v>14.124741619549422</v>
      </c>
      <c r="I56" s="20">
        <v>14.356705833901977</v>
      </c>
      <c r="J56" s="20">
        <v>14.556656999779385</v>
      </c>
      <c r="K56" s="21">
        <f>'[2]13'!T39-'[2]13'!T20</f>
        <v>14.970120142899694</v>
      </c>
    </row>
    <row r="57" spans="1:11" ht="12.75">
      <c r="A57" s="10"/>
      <c r="B57" s="15"/>
      <c r="C57" s="16"/>
      <c r="D57" s="16"/>
      <c r="E57" s="16"/>
      <c r="F57" s="16"/>
      <c r="G57" s="16"/>
      <c r="H57" s="16"/>
      <c r="I57" s="16"/>
      <c r="J57" s="16"/>
      <c r="K57" s="18"/>
    </row>
    <row r="58" spans="1:11" ht="12.75">
      <c r="A58" s="10" t="s">
        <v>28</v>
      </c>
      <c r="B58" s="15"/>
      <c r="C58" s="16"/>
      <c r="D58" s="16"/>
      <c r="E58" s="16"/>
      <c r="F58" s="16"/>
      <c r="G58" s="16"/>
      <c r="H58" s="16"/>
      <c r="I58" s="16"/>
      <c r="J58" s="16"/>
      <c r="K58" s="18"/>
    </row>
    <row r="59" spans="1:11" ht="12.75">
      <c r="A59" s="10" t="s">
        <v>15</v>
      </c>
      <c r="B59" s="19">
        <v>105.83843701534974</v>
      </c>
      <c r="C59" s="20">
        <v>104.69897958266654</v>
      </c>
      <c r="D59" s="20">
        <v>106.67471015620212</v>
      </c>
      <c r="E59" s="20">
        <v>113.88851469921393</v>
      </c>
      <c r="F59" s="20">
        <v>107.80656943424201</v>
      </c>
      <c r="G59" s="20">
        <v>119.95078769570651</v>
      </c>
      <c r="H59" s="20">
        <v>134.88369024126473</v>
      </c>
      <c r="I59" s="20">
        <v>134.28797996363903</v>
      </c>
      <c r="J59" s="20">
        <v>127.16409921552737</v>
      </c>
      <c r="K59" s="21">
        <f>('[2]13'!T20+'[2]13'!T22)*100/'[2]13'!T40</f>
        <v>125.00461603045994</v>
      </c>
    </row>
    <row r="60" spans="1:11" ht="12" customHeight="1">
      <c r="A60" s="10"/>
      <c r="B60" s="15"/>
      <c r="C60" s="16"/>
      <c r="D60" s="16"/>
      <c r="E60" s="16"/>
      <c r="F60" s="16"/>
      <c r="G60" s="16"/>
      <c r="H60" s="16"/>
      <c r="I60" s="16"/>
      <c r="J60" s="16"/>
      <c r="K60" s="18"/>
    </row>
    <row r="61" spans="1:11" ht="11.25" customHeight="1">
      <c r="A61" s="10"/>
      <c r="B61" s="30" t="s">
        <v>29</v>
      </c>
      <c r="C61" s="31"/>
      <c r="D61" s="31"/>
      <c r="E61" s="31"/>
      <c r="F61" s="31"/>
      <c r="G61" s="31"/>
      <c r="H61" s="31"/>
      <c r="I61" s="31"/>
      <c r="J61" s="31"/>
      <c r="K61" s="32"/>
    </row>
    <row r="62" spans="1:11" ht="12" customHeight="1">
      <c r="A62" s="10"/>
      <c r="B62" s="15"/>
      <c r="C62" s="16"/>
      <c r="D62" s="16"/>
      <c r="E62" s="16"/>
      <c r="F62" s="16"/>
      <c r="G62" s="16"/>
      <c r="H62" s="16"/>
      <c r="I62" s="16"/>
      <c r="J62" s="17"/>
      <c r="K62" s="18"/>
    </row>
    <row r="63" spans="1:11" ht="12.75">
      <c r="A63" s="10" t="s">
        <v>30</v>
      </c>
      <c r="B63" s="15"/>
      <c r="C63" s="16"/>
      <c r="D63" s="16"/>
      <c r="E63" s="16"/>
      <c r="F63" s="16"/>
      <c r="G63" s="16"/>
      <c r="H63" s="16"/>
      <c r="I63" s="16"/>
      <c r="J63" s="17"/>
      <c r="K63" s="18"/>
    </row>
    <row r="64" spans="1:11" ht="12.75">
      <c r="A64" s="10" t="s">
        <v>15</v>
      </c>
      <c r="B64" s="24">
        <v>20.49479099009416</v>
      </c>
      <c r="C64" s="25">
        <v>19.540127149201712</v>
      </c>
      <c r="D64" s="25">
        <v>19.07726815601898</v>
      </c>
      <c r="E64" s="25">
        <v>18.096615983088572</v>
      </c>
      <c r="F64" s="25">
        <v>18.57722357653343</v>
      </c>
      <c r="G64" s="25">
        <v>16.274679313250026</v>
      </c>
      <c r="H64" s="25">
        <v>15.869305265562236</v>
      </c>
      <c r="I64" s="25">
        <v>16.61038684651245</v>
      </c>
      <c r="J64" s="25">
        <v>16.532568800222393</v>
      </c>
      <c r="K64" s="21">
        <f>'[2]13'!T11*100/'[2]13'!T34</f>
        <v>16.631326420284577</v>
      </c>
    </row>
    <row r="65" spans="1:11" ht="12.75">
      <c r="A65" s="10"/>
      <c r="B65" s="15"/>
      <c r="C65" s="16"/>
      <c r="D65" s="16"/>
      <c r="E65" s="16"/>
      <c r="F65" s="16"/>
      <c r="G65" s="16"/>
      <c r="H65" s="16"/>
      <c r="I65" s="16"/>
      <c r="J65" s="16"/>
      <c r="K65" s="18"/>
    </row>
    <row r="66" spans="1:11" ht="12.75">
      <c r="A66" s="10" t="s">
        <v>31</v>
      </c>
      <c r="B66" s="15"/>
      <c r="C66" s="16"/>
      <c r="D66" s="16"/>
      <c r="E66" s="16"/>
      <c r="F66" s="16"/>
      <c r="G66" s="16"/>
      <c r="H66" s="16"/>
      <c r="I66" s="16"/>
      <c r="J66" s="16"/>
      <c r="K66" s="18"/>
    </row>
    <row r="67" spans="1:11" ht="12.75">
      <c r="A67" s="10" t="s">
        <v>15</v>
      </c>
      <c r="B67" s="22">
        <v>19.998740441415695</v>
      </c>
      <c r="C67" s="23">
        <v>19.560715706564853</v>
      </c>
      <c r="D67" s="23">
        <v>19.541559281609093</v>
      </c>
      <c r="E67" s="23">
        <v>21.625066654143506</v>
      </c>
      <c r="F67" s="23">
        <v>22.520917814697714</v>
      </c>
      <c r="G67" s="23">
        <v>25.14193446191434</v>
      </c>
      <c r="H67" s="23">
        <v>29.120977145870377</v>
      </c>
      <c r="I67" s="23">
        <v>28.85888060623084</v>
      </c>
      <c r="J67" s="23">
        <v>31.603473396859243</v>
      </c>
      <c r="K67" s="21">
        <f>'[2]13'!T37*100/'[2]13'!T34</f>
        <v>30.820916111782605</v>
      </c>
    </row>
    <row r="68" spans="1:11" ht="12.75">
      <c r="A68" s="10"/>
      <c r="B68" s="15"/>
      <c r="C68" s="16"/>
      <c r="D68" s="16"/>
      <c r="E68" s="16"/>
      <c r="F68" s="16"/>
      <c r="G68" s="16"/>
      <c r="H68" s="16"/>
      <c r="I68" s="16"/>
      <c r="J68" s="16"/>
      <c r="K68" s="18"/>
    </row>
    <row r="69" spans="1:11" ht="12.75">
      <c r="A69" s="10" t="s">
        <v>32</v>
      </c>
      <c r="B69" s="15"/>
      <c r="C69" s="16"/>
      <c r="D69" s="16"/>
      <c r="E69" s="16"/>
      <c r="F69" s="16"/>
      <c r="G69" s="16"/>
      <c r="H69" s="16"/>
      <c r="I69" s="16"/>
      <c r="J69" s="16"/>
      <c r="K69" s="18"/>
    </row>
    <row r="70" spans="1:11" ht="12.75">
      <c r="A70" s="26" t="s">
        <v>15</v>
      </c>
      <c r="B70" s="27">
        <v>400.0314910193796</v>
      </c>
      <c r="C70" s="28">
        <v>411.22873789232955</v>
      </c>
      <c r="D70" s="28">
        <v>411.7298909072468</v>
      </c>
      <c r="E70" s="28">
        <v>362.4263203407945</v>
      </c>
      <c r="F70" s="28">
        <v>344.03163682226796</v>
      </c>
      <c r="G70" s="28">
        <v>297.74186887442016</v>
      </c>
      <c r="H70" s="28">
        <v>243.39507049879649</v>
      </c>
      <c r="I70" s="28">
        <v>246.51378674198918</v>
      </c>
      <c r="J70" s="28">
        <v>216.42091596785687</v>
      </c>
      <c r="K70" s="29">
        <f>'[2]13'!T54*100/'[2]13'!T37</f>
        <v>224.45498906429572</v>
      </c>
    </row>
  </sheetData>
  <mergeCells count="6">
    <mergeCell ref="B47:K47"/>
    <mergeCell ref="B61:K61"/>
    <mergeCell ref="B1:K1"/>
    <mergeCell ref="B4:K4"/>
    <mergeCell ref="B18:K18"/>
    <mergeCell ref="B31:K31"/>
  </mergeCells>
  <printOptions/>
  <pageMargins left="0.75" right="0.63" top="0.78" bottom="0.79" header="0.4921259845" footer="0.4921259845"/>
  <pageSetup horizontalDpi="600" verticalDpi="600" orientation="portrait" paperSize="9" scale="85" r:id="rId1"/>
  <headerFooter alignWithMargins="0">
    <oddHeader>&amp;C&amp;"Arial Narrow,Fett"&amp;10Bilanzkennzahlen Deutscher Unternehmen</oddHeader>
    <oddFooter>&amp;L(c) Deubner Verlag Köln
Steuerberater-BWL-Assistent, August 2009&amp;CSeite &amp;P von &amp;N&amp;RQuelle: Deutsche Bundesbank;
 eigene Berechnungen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&amp;C&amp;"Arial,Fett"Bilanzkennzahlen Deutscher Unternehmen</oddHeader>
    <oddFooter>&amp;L(c) Deubner Verlag Köln
Steuerberater-BWL-Assistent, August 2009&amp;CSeite &amp;P von &amp;N&amp;RQuelle: Deutsche Bundesbank;
eigene Berechnungen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2009-06-24T14:02:03Z</cp:lastPrinted>
  <dcterms:created xsi:type="dcterms:W3CDTF">1996-10-17T05:27:31Z</dcterms:created>
  <dcterms:modified xsi:type="dcterms:W3CDTF">2009-06-24T14:02:06Z</dcterms:modified>
  <cp:category/>
  <cp:version/>
  <cp:contentType/>
  <cp:contentStatus/>
</cp:coreProperties>
</file>